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2AB\Transito\REGISTRO DELLE DETERMINE e contratti relativi\CONTRATTI\Paghe\"/>
    </mc:Choice>
  </mc:AlternateContent>
  <xr:revisionPtr revIDLastSave="0" documentId="13_ncr:1_{BC7A3A08-9119-4B70-A4A3-297D5DB678FE}" xr6:coauthVersionLast="28" xr6:coauthVersionMax="28" xr10:uidLastSave="{00000000-0000-0000-0000-000000000000}"/>
  <bookViews>
    <workbookView xWindow="0" yWindow="0" windowWidth="19200" windowHeight="10770" xr2:uid="{587408FB-80F1-4CCB-AE2F-0B676E12F793}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H15" i="1"/>
  <c r="G15" i="1"/>
  <c r="I14" i="1"/>
  <c r="I13" i="1"/>
  <c r="G13" i="1"/>
  <c r="I12" i="1"/>
  <c r="I11" i="1"/>
  <c r="G11" i="1"/>
  <c r="H10" i="1"/>
  <c r="G10" i="1" l="1"/>
  <c r="I10" i="1" s="1"/>
  <c r="G9" i="1"/>
  <c r="I9" i="1" s="1"/>
  <c r="G8" i="1"/>
  <c r="I8" i="1" s="1"/>
  <c r="H9" i="1"/>
  <c r="I6" i="1"/>
  <c r="G7" i="1"/>
  <c r="I7" i="1" s="1"/>
  <c r="G6" i="1"/>
  <c r="I5" i="1"/>
  <c r="H5" i="1"/>
  <c r="F5" i="1"/>
  <c r="G5" i="1"/>
  <c r="I4" i="1" l="1"/>
  <c r="E4" i="1"/>
  <c r="G4" i="1"/>
  <c r="F4" i="1"/>
  <c r="I3" i="1"/>
  <c r="G3" i="1"/>
  <c r="E3" i="1"/>
  <c r="F3" i="1"/>
</calcChain>
</file>

<file path=xl/sharedStrings.xml><?xml version="1.0" encoding="utf-8"?>
<sst xmlns="http://schemas.openxmlformats.org/spreadsheetml/2006/main" count="54" uniqueCount="48">
  <si>
    <t>Risposte al bando di gara</t>
  </si>
  <si>
    <t>Cafasso &amp; figli</t>
  </si>
  <si>
    <t>N. item</t>
  </si>
  <si>
    <t>Sede</t>
  </si>
  <si>
    <t>Napoli</t>
  </si>
  <si>
    <t>Appoggio</t>
  </si>
  <si>
    <t>Milano, ma in realtà Napoli</t>
  </si>
  <si>
    <t>Costo cedolino</t>
  </si>
  <si>
    <t>Numero cedolini</t>
  </si>
  <si>
    <t>Costo tot ced</t>
  </si>
  <si>
    <t>Costo forfetario</t>
  </si>
  <si>
    <t>Costo reale per cedolino</t>
  </si>
  <si>
    <t>Note</t>
  </si>
  <si>
    <t>reportistica molto valida</t>
  </si>
  <si>
    <t>Ranzini rag. Alessandro</t>
  </si>
  <si>
    <t>Vigevano</t>
  </si>
  <si>
    <t>non impressiona nessuno</t>
  </si>
  <si>
    <t>Vimercate</t>
  </si>
  <si>
    <t>Donatella Benedetti</t>
  </si>
  <si>
    <t>Sigap italpaghe sas</t>
  </si>
  <si>
    <t>Roma</t>
  </si>
  <si>
    <t>Milano, ma in realtà Roma</t>
  </si>
  <si>
    <t>reportistica scarna, però hanno un portale del cui funzionamento possiamo chiedere lumi</t>
  </si>
  <si>
    <t>Si. Me consulting</t>
  </si>
  <si>
    <t>Casoria (Napoli)</t>
  </si>
  <si>
    <t>Fabio Carzaniga Porta Angelino</t>
  </si>
  <si>
    <t>Carnate (Monza e brianza)</t>
  </si>
  <si>
    <t>no reportistica per loro stessa ammissione</t>
  </si>
  <si>
    <t>Marco Cremascoli</t>
  </si>
  <si>
    <t>Casalpusterlengo (Lo)</t>
  </si>
  <si>
    <t>Laura Benini</t>
  </si>
  <si>
    <t>reportistica un po scarna</t>
  </si>
  <si>
    <t>Parabiago</t>
  </si>
  <si>
    <t>Laura Spiezia</t>
  </si>
  <si>
    <t>Simone Boglietti Zacconi</t>
  </si>
  <si>
    <t>Vercelli</t>
  </si>
  <si>
    <t>reportistica inesistente almeno per quanto pervenutoci</t>
  </si>
  <si>
    <t>Hunext</t>
  </si>
  <si>
    <t>Preganziol (Tv)</t>
  </si>
  <si>
    <t>lavora con Offerta sociale e altre aziende speciali e molti comuni; reportistica mlto valida su Inaz; hanno un portale dedicato</t>
  </si>
  <si>
    <t>reportistica mlto valida su Inaz; hanno un portale dedicato</t>
  </si>
  <si>
    <t>Bicchieri Arcangelo</t>
  </si>
  <si>
    <t>Faggiano (Taranto)</t>
  </si>
  <si>
    <t>non impressiona nessuno; nessuna reportistica allegata</t>
  </si>
  <si>
    <t>Orior Consulting</t>
  </si>
  <si>
    <t>Libero spinazzola</t>
  </si>
  <si>
    <t>cusano Milanno</t>
  </si>
  <si>
    <t>valido nel costo e nella reportistica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</si>
</sst>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0" fillId="0" borderId="0" xfId="1" applyFont="1"/>
    <xf numFmtId="43" fontId="0" fillId="2" borderId="0" xfId="0" applyNumberFormat="1" applyFill="1"/>
    <xf numFmtId="43" fontId="0" fillId="2" borderId="0" xfId="1" applyFont="1" applyFill="1"/>
    <xf numFmtId="0" fontId="0" fillId="0" borderId="0" xfId="0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2820-E56D-47C0-A169-1EB65F4FEA53}">
  <dimension ref="A1:J16"/>
  <sheetViews>
    <sheetView tabSelected="1" workbookViewId="0">
      <selection activeCell="A16" sqref="A16"/>
    </sheetView>
  </sheetViews>
  <sheetFormatPr defaultRowHeight="15" x14ac:dyDescent="0.25"/>
  <cols>
    <col min="2" max="2" width="28.85546875" bestFit="1" customWidth="1"/>
    <col min="3" max="3" width="24.42578125" bestFit="1" customWidth="1"/>
    <col min="4" max="4" width="25.28515625" bestFit="1" customWidth="1"/>
    <col min="5" max="5" width="14.28515625" bestFit="1" customWidth="1"/>
    <col min="6" max="6" width="16" bestFit="1" customWidth="1"/>
    <col min="7" max="7" width="12.5703125" bestFit="1" customWidth="1"/>
    <col min="8" max="8" width="11" bestFit="1" customWidth="1"/>
    <col min="9" max="9" width="23" bestFit="1" customWidth="1"/>
    <col min="10" max="10" width="49.28515625" customWidth="1"/>
  </cols>
  <sheetData>
    <row r="1" spans="1:10" x14ac:dyDescent="0.25">
      <c r="A1" t="s">
        <v>2</v>
      </c>
      <c r="B1" s="1" t="s">
        <v>0</v>
      </c>
      <c r="C1" t="s">
        <v>3</v>
      </c>
      <c r="D1" t="s">
        <v>5</v>
      </c>
    </row>
    <row r="2" spans="1:10" x14ac:dyDescent="0.25">
      <c r="E2" t="s">
        <v>7</v>
      </c>
      <c r="F2" t="s">
        <v>8</v>
      </c>
      <c r="G2" t="s">
        <v>9</v>
      </c>
      <c r="H2" t="s">
        <v>10</v>
      </c>
      <c r="I2" t="s">
        <v>11</v>
      </c>
      <c r="J2" s="1" t="s">
        <v>12</v>
      </c>
    </row>
    <row r="3" spans="1:10" x14ac:dyDescent="0.25">
      <c r="A3">
        <v>1</v>
      </c>
      <c r="B3" t="s">
        <v>1</v>
      </c>
      <c r="C3" t="s">
        <v>4</v>
      </c>
      <c r="D3" t="s">
        <v>6</v>
      </c>
      <c r="E3" s="4">
        <f>17.34</f>
        <v>17.34</v>
      </c>
      <c r="F3">
        <f>18*14</f>
        <v>252</v>
      </c>
      <c r="G3" s="2">
        <f>+E3*F3</f>
        <v>4369.68</v>
      </c>
      <c r="H3" s="2">
        <v>1000</v>
      </c>
      <c r="I3" s="3">
        <f>+(G3+H3)/(18*14)</f>
        <v>21.308253968253968</v>
      </c>
      <c r="J3" s="5" t="s">
        <v>13</v>
      </c>
    </row>
    <row r="4" spans="1:10" x14ac:dyDescent="0.25">
      <c r="A4">
        <v>2</v>
      </c>
      <c r="B4" t="s">
        <v>14</v>
      </c>
      <c r="C4" t="s">
        <v>15</v>
      </c>
      <c r="E4" s="4">
        <f>(6600)/(18*14)</f>
        <v>26.19047619047619</v>
      </c>
      <c r="F4">
        <f>18*14</f>
        <v>252</v>
      </c>
      <c r="G4" s="2">
        <f>+E4*F4</f>
        <v>6600</v>
      </c>
      <c r="H4" s="2"/>
      <c r="I4" s="3">
        <f>+(G4+H4)/(18*14)</f>
        <v>26.19047619047619</v>
      </c>
      <c r="J4" s="5" t="s">
        <v>16</v>
      </c>
    </row>
    <row r="5" spans="1:10" x14ac:dyDescent="0.25">
      <c r="A5">
        <v>3</v>
      </c>
      <c r="B5" t="s">
        <v>18</v>
      </c>
      <c r="C5" t="s">
        <v>17</v>
      </c>
      <c r="E5" s="2">
        <v>14.5</v>
      </c>
      <c r="F5">
        <f>18*14</f>
        <v>252</v>
      </c>
      <c r="G5" s="2">
        <f>+E5*F5</f>
        <v>3654</v>
      </c>
      <c r="H5" s="2">
        <f>5*14+14.5*14+14.5*14+14.5*14+14.5*4+35+770+50+120*14+1000</f>
        <v>4272</v>
      </c>
      <c r="I5" s="3">
        <f>+(G5+H5)/(18*14)</f>
        <v>31.452380952380953</v>
      </c>
      <c r="J5" s="5" t="s">
        <v>16</v>
      </c>
    </row>
    <row r="6" spans="1:10" ht="30" x14ac:dyDescent="0.25">
      <c r="A6">
        <v>4</v>
      </c>
      <c r="B6" t="s">
        <v>19</v>
      </c>
      <c r="C6" t="s">
        <v>20</v>
      </c>
      <c r="D6" t="s">
        <v>21</v>
      </c>
      <c r="E6" s="2">
        <v>12</v>
      </c>
      <c r="F6">
        <v>252</v>
      </c>
      <c r="G6" s="2">
        <f t="shared" ref="G6:G10" si="0">+E6*F6</f>
        <v>3024</v>
      </c>
      <c r="H6" s="2"/>
      <c r="I6" s="3">
        <f>+(G6+H6)/(18*14)</f>
        <v>12</v>
      </c>
      <c r="J6" s="5" t="s">
        <v>22</v>
      </c>
    </row>
    <row r="7" spans="1:10" x14ac:dyDescent="0.25">
      <c r="A7">
        <v>5</v>
      </c>
      <c r="B7" t="s">
        <v>23</v>
      </c>
      <c r="C7" t="s">
        <v>24</v>
      </c>
      <c r="E7" s="2">
        <v>10</v>
      </c>
      <c r="F7">
        <v>252</v>
      </c>
      <c r="G7" s="2">
        <f t="shared" si="0"/>
        <v>2520</v>
      </c>
      <c r="H7" s="2"/>
      <c r="I7" s="3">
        <f>+(G7+H7)/(18*14)</f>
        <v>10</v>
      </c>
      <c r="J7" s="5" t="s">
        <v>16</v>
      </c>
    </row>
    <row r="8" spans="1:10" x14ac:dyDescent="0.25">
      <c r="A8">
        <v>6</v>
      </c>
      <c r="B8" t="s">
        <v>25</v>
      </c>
      <c r="C8" t="s">
        <v>26</v>
      </c>
      <c r="F8">
        <v>252</v>
      </c>
      <c r="G8" s="2">
        <f t="shared" si="0"/>
        <v>0</v>
      </c>
      <c r="H8">
        <v>9000</v>
      </c>
      <c r="I8" s="3">
        <f>+(G8+H8)/(18*14)</f>
        <v>35.714285714285715</v>
      </c>
      <c r="J8" s="5" t="s">
        <v>27</v>
      </c>
    </row>
    <row r="9" spans="1:10" ht="45" x14ac:dyDescent="0.25">
      <c r="A9">
        <v>7</v>
      </c>
      <c r="B9" t="s">
        <v>28</v>
      </c>
      <c r="C9" t="s">
        <v>29</v>
      </c>
      <c r="E9" s="2">
        <v>19.95</v>
      </c>
      <c r="F9">
        <v>252</v>
      </c>
      <c r="G9" s="2">
        <f t="shared" si="0"/>
        <v>5027.3999999999996</v>
      </c>
      <c r="H9" s="2">
        <f>750+300+75*14</f>
        <v>2100</v>
      </c>
      <c r="I9" s="3">
        <f>+(G9+H9)/(18*14)</f>
        <v>28.283333333333331</v>
      </c>
      <c r="J9" s="5" t="s">
        <v>39</v>
      </c>
    </row>
    <row r="10" spans="1:10" x14ac:dyDescent="0.25">
      <c r="A10">
        <v>8</v>
      </c>
      <c r="B10" t="s">
        <v>30</v>
      </c>
      <c r="C10" t="s">
        <v>17</v>
      </c>
      <c r="E10" s="2">
        <v>20</v>
      </c>
      <c r="F10">
        <v>252</v>
      </c>
      <c r="G10" s="2">
        <f>+E10*F10</f>
        <v>5040</v>
      </c>
      <c r="H10">
        <f>150+80+100+50+50+100+30*4</f>
        <v>650</v>
      </c>
      <c r="I10" s="3">
        <f>+(G10+H10)/(18*14)</f>
        <v>22.579365079365079</v>
      </c>
      <c r="J10" s="5" t="s">
        <v>31</v>
      </c>
    </row>
    <row r="11" spans="1:10" x14ac:dyDescent="0.25">
      <c r="A11">
        <v>9</v>
      </c>
      <c r="B11" t="s">
        <v>33</v>
      </c>
      <c r="C11" t="s">
        <v>32</v>
      </c>
      <c r="E11" s="2">
        <v>47</v>
      </c>
      <c r="F11">
        <v>252</v>
      </c>
      <c r="G11" s="2">
        <f>+E11*F11</f>
        <v>11844</v>
      </c>
      <c r="I11" s="3">
        <f>+(G11+H11)/(18*14)</f>
        <v>47</v>
      </c>
      <c r="J11" s="5" t="s">
        <v>16</v>
      </c>
    </row>
    <row r="12" spans="1:10" ht="30" x14ac:dyDescent="0.25">
      <c r="A12">
        <v>10</v>
      </c>
      <c r="B12" t="s">
        <v>34</v>
      </c>
      <c r="C12" t="s">
        <v>35</v>
      </c>
      <c r="F12">
        <v>252</v>
      </c>
      <c r="G12">
        <v>6950</v>
      </c>
      <c r="I12" s="3">
        <f>+(G12+H12)/(18*14)</f>
        <v>27.579365079365079</v>
      </c>
      <c r="J12" s="5" t="s">
        <v>36</v>
      </c>
    </row>
    <row r="13" spans="1:10" ht="30" x14ac:dyDescent="0.25">
      <c r="A13">
        <v>11</v>
      </c>
      <c r="B13" t="s">
        <v>37</v>
      </c>
      <c r="C13" t="s">
        <v>38</v>
      </c>
      <c r="E13" s="2">
        <v>23</v>
      </c>
      <c r="F13">
        <v>252</v>
      </c>
      <c r="G13" s="2">
        <f>+E13*F13</f>
        <v>5796</v>
      </c>
      <c r="H13">
        <v>800</v>
      </c>
      <c r="I13" s="3">
        <f>+(G13+H13)/(18*14)</f>
        <v>26.174603174603174</v>
      </c>
      <c r="J13" s="5" t="s">
        <v>40</v>
      </c>
    </row>
    <row r="14" spans="1:10" ht="30" x14ac:dyDescent="0.25">
      <c r="A14">
        <v>12</v>
      </c>
      <c r="B14" t="s">
        <v>41</v>
      </c>
      <c r="C14" t="s">
        <v>42</v>
      </c>
      <c r="I14" s="3">
        <f>3500/(18*14)</f>
        <v>13.888888888888889</v>
      </c>
      <c r="J14" s="5" t="s">
        <v>43</v>
      </c>
    </row>
    <row r="15" spans="1:10" x14ac:dyDescent="0.25">
      <c r="A15">
        <v>13</v>
      </c>
      <c r="B15" t="s">
        <v>44</v>
      </c>
      <c r="C15" t="s">
        <v>20</v>
      </c>
      <c r="E15" s="2">
        <v>23.8</v>
      </c>
      <c r="F15">
        <v>252</v>
      </c>
      <c r="G15" s="2">
        <f>+E15*F15</f>
        <v>5997.6</v>
      </c>
      <c r="H15">
        <f>117*12+120</f>
        <v>1524</v>
      </c>
      <c r="I15" s="3">
        <f>+(G15+H15)/(18*14)</f>
        <v>29.847619047619048</v>
      </c>
      <c r="J15" s="5" t="s">
        <v>16</v>
      </c>
    </row>
    <row r="16" spans="1:10" x14ac:dyDescent="0.25">
      <c r="A16">
        <v>14</v>
      </c>
      <c r="B16" t="s">
        <v>45</v>
      </c>
      <c r="C16" t="s">
        <v>46</v>
      </c>
      <c r="I16" s="3">
        <f>6250/(18*14)</f>
        <v>24.801587301587301</v>
      </c>
      <c r="J16" s="5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Contabilità</dc:creator>
  <cp:lastModifiedBy>Contabilità</cp:lastModifiedBy>
  <dcterms:created xsi:type="dcterms:W3CDTF">2018-03-07T14:46:05Z</dcterms:created>
  <dcterms:modified xsi:type="dcterms:W3CDTF">2018-03-08T16:52:19Z</dcterms:modified>
</cp:coreProperties>
</file>